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asbestosremoval-my.sharepoint.com/personal/robert_southall_arca_org_uk/Documents/Robs Desktop/ATaC Committees/ATaC Technical Committee_Minutes/Personals/"/>
    </mc:Choice>
  </mc:AlternateContent>
  <xr:revisionPtr revIDLastSave="184" documentId="8_{B13A7238-72A1-40C8-9A33-A593774D7383}" xr6:coauthVersionLast="47" xr6:coauthVersionMax="47" xr10:uidLastSave="{3D67323C-949C-4A6E-B72F-91F90EDE02CF}"/>
  <bookViews>
    <workbookView xWindow="-120" yWindow="-120" windowWidth="20730" windowHeight="11040" xr2:uid="{61832467-F9CA-4C7C-90EB-B6E1D70EEB24}"/>
  </bookViews>
  <sheets>
    <sheet name="Sheet1"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8" i="1" l="1"/>
  <c r="Z26" i="1"/>
  <c r="Z24" i="1"/>
  <c r="Z22" i="1"/>
  <c r="AD22" i="1"/>
  <c r="AD24" i="1"/>
  <c r="AD26" i="1"/>
  <c r="AD28" i="1"/>
  <c r="L30" i="1"/>
  <c r="AE24" i="1" l="1"/>
  <c r="AC24" i="1" s="1"/>
  <c r="U24" i="1" s="1"/>
  <c r="AE26" i="1"/>
  <c r="AC26" i="1" s="1"/>
  <c r="U26" i="1" s="1"/>
  <c r="AE28" i="1"/>
  <c r="AC28" i="1" s="1"/>
  <c r="U28" i="1" s="1"/>
  <c r="AE22" i="1"/>
  <c r="AC22" i="1" s="1"/>
  <c r="U22" i="1" s="1"/>
</calcChain>
</file>

<file path=xl/sharedStrings.xml><?xml version="1.0" encoding="utf-8"?>
<sst xmlns="http://schemas.openxmlformats.org/spreadsheetml/2006/main" count="122" uniqueCount="117">
  <si>
    <t xml:space="preserve">Date of Works </t>
  </si>
  <si>
    <t>Anticipated Exposure (From POW)</t>
  </si>
  <si>
    <t>Specific short-duration activity (minimum 30 min duration and must achieve an LOQ of below 0.1f/ml</t>
  </si>
  <si>
    <t>4hr control limit (1-2 l/m to obtain minimum volume of 240l)</t>
  </si>
  <si>
    <t>10-minute Short term Exposure Limited (Must achieve an LOQ of less than 0.6f/ml)</t>
  </si>
  <si>
    <t>Assessment of suitability of RPE (Flow rates between 0.2 - 4l/m.  The greater the flow / longer the test the more meaningful the LOQ)</t>
  </si>
  <si>
    <t>Expected
Duration of Task</t>
  </si>
  <si>
    <t>Calculate "Reasonable Time" to Achieve</t>
  </si>
  <si>
    <t>TOTAL DURATION</t>
  </si>
  <si>
    <t>Choice</t>
  </si>
  <si>
    <t>YES</t>
  </si>
  <si>
    <t>NO</t>
  </si>
  <si>
    <t>TEST</t>
  </si>
  <si>
    <t>Purpose of
personal sampling 
(Choose ONE):</t>
  </si>
  <si>
    <t>HSE Guidance Note: Generally personal monitoring should be targeting the 'worst case' events during the site operations</t>
  </si>
  <si>
    <t>For Completion by the LARC</t>
  </si>
  <si>
    <t>For use by Asbestos Consultant  in Contract Review</t>
  </si>
  <si>
    <t>exposure_task</t>
  </si>
  <si>
    <t>exposure_activity</t>
  </si>
  <si>
    <t>exposure_fixing</t>
  </si>
  <si>
    <t>Drilling</t>
  </si>
  <si>
    <t>AIB</t>
  </si>
  <si>
    <t>Bolt</t>
  </si>
  <si>
    <t>Encapsulation</t>
  </si>
  <si>
    <t>AIB / millboard</t>
  </si>
  <si>
    <t>Coating</t>
  </si>
  <si>
    <t>Env Clean</t>
  </si>
  <si>
    <t>Artex</t>
  </si>
  <si>
    <t>Contaminated Land</t>
  </si>
  <si>
    <t>Enclosure Construction</t>
  </si>
  <si>
    <t>Bitumen</t>
  </si>
  <si>
    <t>Debris</t>
  </si>
  <si>
    <t>Removal</t>
  </si>
  <si>
    <t>CAF Gaskets</t>
  </si>
  <si>
    <t>Exposure</t>
  </si>
  <si>
    <t>Removal (Ex-Tex)</t>
  </si>
  <si>
    <t>Cement</t>
  </si>
  <si>
    <t>Glue</t>
  </si>
  <si>
    <t>Waste Run</t>
  </si>
  <si>
    <t>Cement Products</t>
  </si>
  <si>
    <t>Hard Set</t>
  </si>
  <si>
    <t>Clear Site</t>
  </si>
  <si>
    <t>N/A</t>
  </si>
  <si>
    <t>Nail</t>
  </si>
  <si>
    <t>Injecting</t>
  </si>
  <si>
    <t>Dispersed Fibre</t>
  </si>
  <si>
    <t>Residue</t>
  </si>
  <si>
    <t>Visual</t>
  </si>
  <si>
    <t>Fire Door</t>
  </si>
  <si>
    <t>Screw</t>
  </si>
  <si>
    <t>Pre Cleaning</t>
  </si>
  <si>
    <t>Floor Tiles</t>
  </si>
  <si>
    <t>Sectional</t>
  </si>
  <si>
    <t>Fine Cleaning</t>
  </si>
  <si>
    <t>Galbestos</t>
  </si>
  <si>
    <t>Shuttering</t>
  </si>
  <si>
    <t>Bagging/Wrapping</t>
  </si>
  <si>
    <t>Gasket</t>
  </si>
  <si>
    <t>Outside Man/Supervising</t>
  </si>
  <si>
    <t>General Duties</t>
  </si>
  <si>
    <t>Enclosure Deconstruction</t>
  </si>
  <si>
    <t>Insulation (Accoustic)</t>
  </si>
  <si>
    <t>RPE Checks</t>
  </si>
  <si>
    <t>Insulation (Pipe etc.)</t>
  </si>
  <si>
    <t>Inspection</t>
  </si>
  <si>
    <t>Insulation (Sprayed)</t>
  </si>
  <si>
    <t>Blasting</t>
  </si>
  <si>
    <t>Insulation (Wrap and cut)</t>
  </si>
  <si>
    <t>Site Set-Up</t>
  </si>
  <si>
    <t>Lead Paint</t>
  </si>
  <si>
    <t>Applying Suppressant</t>
  </si>
  <si>
    <t>Transiting</t>
  </si>
  <si>
    <t>Other</t>
  </si>
  <si>
    <t>Hand Picking (external)</t>
  </si>
  <si>
    <t>Other plastics / composites</t>
  </si>
  <si>
    <t>BROKK</t>
  </si>
  <si>
    <t>Paper</t>
  </si>
  <si>
    <t>None</t>
  </si>
  <si>
    <t>Pipe insulation</t>
  </si>
  <si>
    <t>Needle Gun</t>
  </si>
  <si>
    <t>Sealant</t>
  </si>
  <si>
    <t>Remote Excavation</t>
  </si>
  <si>
    <t>Sprayed insulation</t>
  </si>
  <si>
    <t>Survey Assistance</t>
  </si>
  <si>
    <t>Textile</t>
  </si>
  <si>
    <t>Floor Grinding</t>
  </si>
  <si>
    <t>Textured Coating</t>
  </si>
  <si>
    <t>Scaffolding Int</t>
  </si>
  <si>
    <t>Woven / Textiles</t>
  </si>
  <si>
    <t>Scaffolding Ext</t>
  </si>
  <si>
    <t>Shrink Wrapping Int</t>
  </si>
  <si>
    <t>Shrink Wrapping Ext</t>
  </si>
  <si>
    <t>SD Removal</t>
  </si>
  <si>
    <t>Small Scale Rem</t>
  </si>
  <si>
    <t>Complex Rem</t>
  </si>
  <si>
    <t>Gel-Cut</t>
  </si>
  <si>
    <t>Quilling</t>
  </si>
  <si>
    <t>Name &amp; Number of Supervisor</t>
  </si>
  <si>
    <t>Name  &amp; Number of Contracts Manager</t>
  </si>
  <si>
    <t>Fixing</t>
  </si>
  <si>
    <t xml:space="preserve">LARC Company </t>
  </si>
  <si>
    <t>Activity (1)</t>
  </si>
  <si>
    <t>Activity (2)</t>
  </si>
  <si>
    <t>Activity (3)</t>
  </si>
  <si>
    <t>Activity (4)</t>
  </si>
  <si>
    <t>Product 
Type</t>
  </si>
  <si>
    <t>Air Test (inc 4C)</t>
  </si>
  <si>
    <t>Nature of works being undertaken and requiring monitoring  during the attendance</t>
  </si>
  <si>
    <t>Exposure 
Activity</t>
  </si>
  <si>
    <t xml:space="preserve">Achievable
LOQ </t>
  </si>
  <si>
    <t>Min Flow / 
Max Flow
(Default 2l/min)</t>
  </si>
  <si>
    <t>Graticules 
(Default 200)</t>
  </si>
  <si>
    <t xml:space="preserve">Name of operative to wear Sampler </t>
  </si>
  <si>
    <t xml:space="preserve">Site Address &amp; Location of works </t>
  </si>
  <si>
    <t xml:space="preserve">
Best practice is to count 200 graticules and run the sampler at  2 l/min (subject to site conditions), for 2hrs, this will assist in gathering the most useful data
LOQ should be significantly lower than Anticipated Exposure (as low as possible below anticipated or Control Limit)
</t>
  </si>
  <si>
    <t>Personal Monitoring Requisition form</t>
  </si>
  <si>
    <t>Project Reference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</si>
</sst>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lt;&quot;0.###&quot;f/ml&quot;"/>
    <numFmt numFmtId="165" formatCode="###\ &quot;mins&quot;"/>
    <numFmt numFmtId="166" formatCode="0.##&quot;f/ml&quot;"/>
    <numFmt numFmtId="167" formatCode="0.##&quot;L/min&quot;"/>
  </numFmts>
  <fonts count="13" x14ac:knownFonts="1">
    <font>
      <sz val="11"/>
      <color theme="1"/>
      <name val="Aptos Narrow"/>
      <family val="2"/>
      <scheme val="minor"/>
    </font>
    <font>
      <sz val="10"/>
      <color theme="1"/>
      <name val="Aptos Narrow"/>
      <family val="2"/>
      <scheme val="minor"/>
    </font>
    <font>
      <b/>
      <sz val="20"/>
      <color theme="1"/>
      <name val="Aptos Narrow"/>
      <family val="2"/>
      <scheme val="minor"/>
    </font>
    <font>
      <b/>
      <sz val="10"/>
      <color theme="1"/>
      <name val="Aptos Narrow"/>
      <family val="2"/>
      <scheme val="minor"/>
    </font>
    <font>
      <b/>
      <sz val="11"/>
      <color theme="1"/>
      <name val="Aptos Narrow"/>
      <family val="2"/>
      <scheme val="minor"/>
    </font>
    <font>
      <b/>
      <sz val="11"/>
      <name val="Aptos Narrow"/>
      <family val="2"/>
      <scheme val="minor"/>
    </font>
    <font>
      <b/>
      <sz val="14"/>
      <color theme="1"/>
      <name val="Aptos Narrow"/>
      <family val="2"/>
      <scheme val="minor"/>
    </font>
    <font>
      <sz val="14"/>
      <color theme="1"/>
      <name val="Aptos Narrow"/>
      <family val="2"/>
      <scheme val="minor"/>
    </font>
    <font>
      <b/>
      <sz val="12"/>
      <color theme="1"/>
      <name val="Aptos Narrow"/>
      <family val="2"/>
      <scheme val="minor"/>
    </font>
    <font>
      <sz val="12"/>
      <color theme="1"/>
      <name val="Aptos Narrow"/>
      <family val="2"/>
      <scheme val="minor"/>
    </font>
    <font>
      <sz val="12"/>
      <name val="Aptos Narrow"/>
      <family val="2"/>
      <scheme val="minor"/>
    </font>
    <font>
      <b/>
      <sz val="22"/>
      <color theme="1"/>
      <name val="Aptos Narrow"/>
      <family val="2"/>
      <scheme val="minor"/>
    </font>
    <font>
      <b/>
      <sz val="10"/>
      <name val="Aptos Narrow"/>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applyAlignment="1">
      <alignment horizontal="left" vertical="center"/>
    </xf>
    <xf numFmtId="0" fontId="1" fillId="0" borderId="0" xfId="0" applyFont="1" applyAlignment="1">
      <alignment horizontal="left" vertical="center"/>
    </xf>
    <xf numFmtId="0" fontId="0" fillId="2" borderId="0" xfId="0" applyFill="1" applyAlignment="1">
      <alignment horizontal="left" vertical="center"/>
    </xf>
    <xf numFmtId="0" fontId="0" fillId="2" borderId="0" xfId="0" applyFill="1" applyAlignment="1">
      <alignment horizontal="left" vertical="center" wrapText="1"/>
    </xf>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2" fillId="2" borderId="0" xfId="0" applyFont="1" applyFill="1" applyAlignment="1">
      <alignment horizontal="center" vertical="center"/>
    </xf>
    <xf numFmtId="0" fontId="0" fillId="2" borderId="0" xfId="0" applyFill="1" applyAlignment="1">
      <alignment horizontal="center" vertical="center"/>
    </xf>
    <xf numFmtId="165"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0" fillId="0" borderId="0" xfId="0" applyAlignment="1">
      <alignment horizontal="center" vertical="center"/>
    </xf>
    <xf numFmtId="165" fontId="0" fillId="0" borderId="0" xfId="0" applyNumberFormat="1" applyAlignment="1">
      <alignment horizontal="center" vertical="center"/>
    </xf>
    <xf numFmtId="0" fontId="0" fillId="4" borderId="0" xfId="0" applyFill="1" applyAlignment="1">
      <alignment horizontal="center" vertical="center"/>
    </xf>
    <xf numFmtId="0" fontId="4" fillId="2" borderId="0" xfId="0" applyFont="1" applyFill="1" applyAlignment="1">
      <alignment horizontal="left" vertical="center"/>
    </xf>
    <xf numFmtId="165" fontId="5" fillId="3" borderId="1" xfId="0" applyNumberFormat="1" applyFont="1" applyFill="1" applyBorder="1" applyAlignment="1">
      <alignment horizontal="center" vertical="center"/>
    </xf>
    <xf numFmtId="166" fontId="0" fillId="4" borderId="0" xfId="0" applyNumberFormat="1" applyFill="1" applyAlignment="1">
      <alignment horizontal="center" vertical="center"/>
    </xf>
    <xf numFmtId="0" fontId="0" fillId="5" borderId="0" xfId="0" applyFill="1" applyAlignment="1">
      <alignment horizontal="left" vertical="center"/>
    </xf>
    <xf numFmtId="0" fontId="0" fillId="5" borderId="0" xfId="0" applyFill="1" applyAlignment="1">
      <alignment horizontal="left" vertical="center" wrapText="1"/>
    </xf>
    <xf numFmtId="0" fontId="3" fillId="5" borderId="0" xfId="0" applyFont="1" applyFill="1" applyAlignment="1">
      <alignment horizontal="center" vertical="center" wrapText="1"/>
    </xf>
    <xf numFmtId="0" fontId="3" fillId="5" borderId="0" xfId="0" applyFont="1" applyFill="1" applyAlignment="1">
      <alignment horizontal="left" vertical="center"/>
    </xf>
    <xf numFmtId="0" fontId="0" fillId="5" borderId="0" xfId="0" applyFill="1" applyAlignment="1">
      <alignment horizontal="center" vertical="center"/>
    </xf>
    <xf numFmtId="164" fontId="0" fillId="5" borderId="1" xfId="0" applyNumberFormat="1" applyFill="1" applyBorder="1" applyAlignment="1">
      <alignment horizontal="center" vertical="center"/>
    </xf>
    <xf numFmtId="166" fontId="0" fillId="5" borderId="0" xfId="0" applyNumberFormat="1" applyFill="1" applyAlignment="1">
      <alignment horizontal="center" vertical="center"/>
    </xf>
    <xf numFmtId="165" fontId="0" fillId="5" borderId="0" xfId="0" applyNumberFormat="1" applyFill="1" applyAlignment="1">
      <alignment horizontal="center" vertical="center"/>
    </xf>
    <xf numFmtId="164" fontId="0" fillId="5" borderId="0" xfId="0" applyNumberFormat="1"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wrapText="1"/>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8" fillId="2" borderId="0" xfId="0" applyFont="1" applyFill="1" applyAlignment="1">
      <alignment vertical="center" wrapText="1"/>
    </xf>
    <xf numFmtId="0" fontId="12" fillId="2" borderId="0" xfId="0" applyFont="1" applyFill="1" applyAlignment="1">
      <alignment horizontal="center" vertical="center" wrapText="1"/>
    </xf>
    <xf numFmtId="0" fontId="12" fillId="2" borderId="0" xfId="0" applyFont="1" applyFill="1" applyAlignment="1">
      <alignment horizontal="left" vertical="center" wrapText="1"/>
    </xf>
    <xf numFmtId="0" fontId="12" fillId="2" borderId="0" xfId="0" applyFont="1" applyFill="1" applyAlignment="1">
      <alignment horizontal="center" vertical="center"/>
    </xf>
    <xf numFmtId="0" fontId="1" fillId="5" borderId="0" xfId="0" applyFont="1" applyFill="1" applyAlignment="1">
      <alignment horizontal="left" vertical="center"/>
    </xf>
    <xf numFmtId="0" fontId="0" fillId="6" borderId="1" xfId="0" applyFill="1" applyBorder="1" applyAlignment="1">
      <alignment vertical="center" wrapText="1"/>
      <extLst>
        <ext xmlns:xfpb="http://schemas.microsoft.com/office/spreadsheetml/2022/featurepropertybag" uri="{C7286773-470A-42A8-94C5-96B5CB345126}">
          <xfpb:xfComplement i="0"/>
        </ext>
      </extLst>
    </xf>
    <xf numFmtId="1" fontId="0" fillId="0" borderId="0" xfId="0" applyNumberFormat="1" applyAlignment="1">
      <alignment horizontal="center" vertical="center"/>
    </xf>
    <xf numFmtId="0" fontId="12" fillId="2" borderId="0" xfId="0" applyFont="1" applyFill="1" applyAlignment="1">
      <alignment vertical="center" wrapText="1"/>
    </xf>
    <xf numFmtId="166" fontId="0" fillId="3" borderId="1" xfId="0" applyNumberFormat="1" applyFill="1" applyBorder="1" applyAlignment="1" applyProtection="1">
      <alignment horizontal="center" vertical="center"/>
      <protection locked="0"/>
    </xf>
    <xf numFmtId="165" fontId="0" fillId="3" borderId="1" xfId="0" applyNumberFormat="1" applyFill="1" applyBorder="1" applyAlignment="1" applyProtection="1">
      <alignment horizontal="center" vertical="center"/>
      <protection locked="0"/>
    </xf>
    <xf numFmtId="167" fontId="0" fillId="5" borderId="1" xfId="0" applyNumberFormat="1" applyFill="1" applyBorder="1" applyAlignment="1" applyProtection="1">
      <alignment horizontal="center" vertical="center"/>
      <protection locked="0"/>
    </xf>
    <xf numFmtId="165" fontId="0" fillId="5" borderId="1" xfId="0" applyNumberFormat="1"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14" fontId="9" fillId="3" borderId="1" xfId="0" applyNumberFormat="1" applyFont="1" applyFill="1" applyBorder="1" applyAlignment="1" applyProtection="1">
      <alignment horizontal="center" vertical="center" wrapText="1"/>
      <protection locked="0"/>
    </xf>
    <xf numFmtId="0" fontId="0" fillId="6" borderId="1" xfId="0" applyFill="1" applyBorder="1" applyAlignment="1">
      <alignment horizontal="center" vertical="center" wrapText="1"/>
      <extLst>
        <ext xmlns:xfpb="http://schemas.microsoft.com/office/spreadsheetml/2022/featurepropertybag" uri="{C7286773-470A-42A8-94C5-96B5CB345126}">
          <xfpb:xfComplement i="0"/>
        </ext>
      </extLst>
    </xf>
    <xf numFmtId="0" fontId="3" fillId="2" borderId="0" xfId="0" applyFont="1" applyFill="1" applyAlignment="1">
      <alignment horizontal="center" vertical="center" wrapText="1"/>
    </xf>
    <xf numFmtId="0" fontId="11" fillId="2" borderId="0" xfId="0" applyFont="1" applyFill="1" applyAlignment="1">
      <alignment horizontal="center" vertical="center"/>
    </xf>
    <xf numFmtId="0" fontId="3" fillId="5" borderId="0" xfId="0" applyFont="1" applyFill="1" applyAlignment="1">
      <alignment horizontal="center" vertical="center" wrapText="1"/>
    </xf>
    <xf numFmtId="0" fontId="6" fillId="5" borderId="0" xfId="0" applyFont="1" applyFill="1" applyAlignment="1">
      <alignment horizontal="center" vertical="center"/>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10" fillId="7" borderId="1" xfId="0" applyFont="1" applyFill="1" applyBorder="1" applyAlignment="1">
      <alignment horizontal="center" vertical="center" wrapText="1"/>
    </xf>
  </cellXfs>
  <cellStyles count="1">
    <cellStyle name="Normal"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51287</xdr:colOff>
      <xdr:row>0</xdr:row>
      <xdr:rowOff>109906</xdr:rowOff>
    </xdr:from>
    <xdr:to>
      <xdr:col>1</xdr:col>
      <xdr:colOff>1131287</xdr:colOff>
      <xdr:row>1</xdr:row>
      <xdr:rowOff>328681</xdr:rowOff>
    </xdr:to>
    <xdr:pic>
      <xdr:nvPicPr>
        <xdr:cNvPr id="3" name="Picture 2" descr="Asbestos Removal Contractors Association (ARCA)">
          <a:extLst>
            <a:ext uri="{FF2B5EF4-FFF2-40B4-BE49-F238E27FC236}">
              <a16:creationId xmlns:a16="http://schemas.microsoft.com/office/drawing/2014/main" id="{09ADE117-6975-82D0-9E24-36FD3710E8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954" y="109906"/>
          <a:ext cx="1080000" cy="40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87923</xdr:colOff>
      <xdr:row>0</xdr:row>
      <xdr:rowOff>95250</xdr:rowOff>
    </xdr:from>
    <xdr:to>
      <xdr:col>20</xdr:col>
      <xdr:colOff>1167923</xdr:colOff>
      <xdr:row>1</xdr:row>
      <xdr:rowOff>311542</xdr:rowOff>
    </xdr:to>
    <xdr:pic>
      <xdr:nvPicPr>
        <xdr:cNvPr id="4" name="Picture 3" descr="Asbestos Testing and Consultancy Association (ATaC)">
          <a:extLst>
            <a:ext uri="{FF2B5EF4-FFF2-40B4-BE49-F238E27FC236}">
              <a16:creationId xmlns:a16="http://schemas.microsoft.com/office/drawing/2014/main" id="{15174B11-A282-AE56-A4C0-D44AB0E64E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36673" y="95250"/>
          <a:ext cx="1080000" cy="40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387FF-579A-4C6C-9E58-200BD008DBC0}">
  <sheetPr codeName="Sheet1"/>
  <dimension ref="A1:AI35"/>
  <sheetViews>
    <sheetView showGridLines="0" tabSelected="1" zoomScale="85" zoomScaleNormal="85" workbookViewId="0">
      <selection activeCell="Y22" sqref="Y22:AC22"/>
    </sheetView>
  </sheetViews>
  <sheetFormatPr defaultColWidth="8.85546875" defaultRowHeight="15" x14ac:dyDescent="0.25"/>
  <cols>
    <col min="1" max="1" width="3.140625" style="1" customWidth="1"/>
    <col min="2" max="2" width="20.28515625" style="1" customWidth="1"/>
    <col min="3" max="3" width="3.28515625" style="1" customWidth="1"/>
    <col min="4" max="4" width="11.42578125" style="1" customWidth="1"/>
    <col min="5" max="5" width="3.85546875" style="1" customWidth="1"/>
    <col min="6" max="6" width="13.42578125" style="1" customWidth="1"/>
    <col min="7" max="7" width="3.85546875" style="1" customWidth="1"/>
    <col min="8" max="8" width="13.42578125" style="1" customWidth="1"/>
    <col min="9" max="9" width="4.5703125" style="1" customWidth="1"/>
    <col min="10" max="10" width="17.7109375" style="1" customWidth="1"/>
    <col min="11" max="11" width="3.42578125" style="1" customWidth="1"/>
    <col min="12" max="12" width="17.7109375" style="1" customWidth="1"/>
    <col min="13" max="13" width="3.7109375" style="1" customWidth="1"/>
    <col min="14" max="14" width="2.28515625" style="1" customWidth="1"/>
    <col min="15" max="15" width="14.42578125" style="1" customWidth="1"/>
    <col min="16" max="16" width="3.7109375" style="1" customWidth="1"/>
    <col min="17" max="17" width="15" style="1" customWidth="1"/>
    <col min="18" max="18" width="4.140625" style="1" customWidth="1"/>
    <col min="19" max="19" width="13.28515625" style="1" customWidth="1"/>
    <col min="20" max="20" width="3.42578125" style="1" customWidth="1"/>
    <col min="21" max="21" width="17.7109375" style="1" customWidth="1"/>
    <col min="22" max="22" width="1.42578125" style="1" customWidth="1"/>
    <col min="23" max="23" width="3.28515625" style="1" customWidth="1"/>
    <col min="24" max="24" width="8.85546875" style="1"/>
    <col min="25" max="31" width="8.85546875" style="1" hidden="1" customWidth="1"/>
    <col min="32" max="16384" width="8.85546875" style="1"/>
  </cols>
  <sheetData>
    <row r="1" spans="1:23" x14ac:dyDescent="0.25">
      <c r="A1" s="3"/>
      <c r="B1" s="3"/>
      <c r="C1" s="3"/>
      <c r="D1" s="3"/>
      <c r="E1" s="3"/>
      <c r="F1" s="3"/>
      <c r="G1" s="3"/>
      <c r="H1" s="3"/>
      <c r="I1" s="3"/>
      <c r="J1" s="3"/>
      <c r="K1" s="3"/>
      <c r="L1" s="3"/>
      <c r="M1" s="3"/>
      <c r="N1" s="3"/>
      <c r="O1" s="3"/>
      <c r="P1" s="3"/>
      <c r="Q1" s="3"/>
      <c r="R1" s="3"/>
      <c r="S1" s="3"/>
      <c r="T1" s="3"/>
      <c r="U1" s="3"/>
      <c r="V1" s="3"/>
      <c r="W1" s="3"/>
    </row>
    <row r="2" spans="1:23" ht="28.5" x14ac:dyDescent="0.25">
      <c r="A2" s="3"/>
      <c r="B2" s="49" t="s">
        <v>115</v>
      </c>
      <c r="C2" s="49"/>
      <c r="D2" s="49"/>
      <c r="E2" s="49"/>
      <c r="F2" s="49"/>
      <c r="G2" s="49"/>
      <c r="H2" s="49"/>
      <c r="I2" s="49"/>
      <c r="J2" s="49"/>
      <c r="K2" s="49"/>
      <c r="L2" s="49"/>
      <c r="M2" s="49"/>
      <c r="N2" s="49"/>
      <c r="O2" s="49"/>
      <c r="P2" s="49"/>
      <c r="Q2" s="49"/>
      <c r="R2" s="49"/>
      <c r="S2" s="49"/>
      <c r="T2" s="49"/>
      <c r="U2" s="49"/>
      <c r="V2" s="8"/>
      <c r="W2" s="3"/>
    </row>
    <row r="3" spans="1:23" ht="7.5" customHeight="1" x14ac:dyDescent="0.25">
      <c r="A3" s="3"/>
      <c r="B3" s="8"/>
      <c r="C3" s="8"/>
      <c r="D3" s="8"/>
      <c r="E3" s="8"/>
      <c r="F3" s="8"/>
      <c r="G3" s="8"/>
      <c r="H3" s="8"/>
      <c r="I3" s="8"/>
      <c r="J3" s="8"/>
      <c r="K3" s="8"/>
      <c r="L3" s="8"/>
      <c r="M3" s="8"/>
      <c r="N3" s="8"/>
      <c r="O3" s="8"/>
      <c r="P3" s="8"/>
      <c r="Q3" s="8"/>
      <c r="R3" s="8"/>
      <c r="S3" s="8"/>
      <c r="T3" s="8"/>
      <c r="U3" s="8"/>
      <c r="V3" s="8"/>
      <c r="W3" s="3"/>
    </row>
    <row r="4" spans="1:23" ht="47.25" x14ac:dyDescent="0.25">
      <c r="A4" s="3"/>
      <c r="B4" s="27" t="s">
        <v>100</v>
      </c>
      <c r="C4" s="28"/>
      <c r="D4" s="46"/>
      <c r="E4" s="46"/>
      <c r="F4" s="46"/>
      <c r="G4" s="46"/>
      <c r="H4" s="46"/>
      <c r="I4" s="46"/>
      <c r="J4" s="46"/>
      <c r="K4" s="28"/>
      <c r="L4" s="29" t="s">
        <v>116</v>
      </c>
      <c r="M4" s="28"/>
      <c r="N4" s="28"/>
      <c r="O4" s="45"/>
      <c r="P4" s="45"/>
      <c r="Q4" s="45"/>
      <c r="R4" s="45"/>
      <c r="S4" s="45"/>
      <c r="T4" s="45"/>
      <c r="U4" s="45"/>
      <c r="V4" s="45"/>
      <c r="W4" s="3"/>
    </row>
    <row r="5" spans="1:23" ht="15.75" x14ac:dyDescent="0.25">
      <c r="A5" s="3"/>
      <c r="B5" s="30"/>
      <c r="C5" s="30"/>
      <c r="D5" s="30"/>
      <c r="E5" s="30"/>
      <c r="F5" s="30"/>
      <c r="G5" s="30"/>
      <c r="H5" s="30"/>
      <c r="I5" s="30"/>
      <c r="J5" s="30"/>
      <c r="K5" s="30"/>
      <c r="L5" s="30"/>
      <c r="M5" s="30"/>
      <c r="N5" s="30"/>
      <c r="O5" s="30"/>
      <c r="P5" s="30"/>
      <c r="Q5" s="30"/>
      <c r="R5" s="30"/>
      <c r="S5" s="30"/>
      <c r="T5" s="30"/>
      <c r="U5" s="30"/>
      <c r="V5" s="3"/>
      <c r="W5" s="3"/>
    </row>
    <row r="6" spans="1:23" ht="66.75" customHeight="1" x14ac:dyDescent="0.25">
      <c r="A6" s="3"/>
      <c r="B6" s="27" t="s">
        <v>0</v>
      </c>
      <c r="C6" s="30"/>
      <c r="D6" s="46"/>
      <c r="E6" s="46"/>
      <c r="F6" s="46"/>
      <c r="G6" s="46"/>
      <c r="H6" s="46"/>
      <c r="I6" s="46"/>
      <c r="J6" s="46"/>
      <c r="K6" s="30"/>
      <c r="L6" s="29" t="s">
        <v>112</v>
      </c>
      <c r="M6" s="30"/>
      <c r="N6" s="30"/>
      <c r="O6" s="45"/>
      <c r="P6" s="45"/>
      <c r="Q6" s="45"/>
      <c r="R6" s="45"/>
      <c r="S6" s="45"/>
      <c r="T6" s="45"/>
      <c r="U6" s="45"/>
      <c r="V6" s="45"/>
      <c r="W6" s="3"/>
    </row>
    <row r="7" spans="1:23" ht="15.75" x14ac:dyDescent="0.25">
      <c r="A7" s="3"/>
      <c r="B7" s="30"/>
      <c r="C7" s="30"/>
      <c r="D7" s="30"/>
      <c r="E7" s="30"/>
      <c r="F7" s="30"/>
      <c r="G7" s="30"/>
      <c r="H7" s="30"/>
      <c r="I7" s="30"/>
      <c r="J7" s="30"/>
      <c r="K7" s="30"/>
      <c r="L7" s="31"/>
      <c r="M7" s="30"/>
      <c r="N7" s="30"/>
      <c r="O7" s="30"/>
      <c r="P7" s="30"/>
      <c r="Q7" s="30"/>
      <c r="R7" s="30"/>
      <c r="S7" s="30"/>
      <c r="T7" s="30"/>
      <c r="U7" s="30"/>
      <c r="V7" s="3"/>
      <c r="W7" s="3"/>
    </row>
    <row r="8" spans="1:23" ht="69.75" customHeight="1" x14ac:dyDescent="0.25">
      <c r="A8" s="3"/>
      <c r="B8" s="29" t="s">
        <v>98</v>
      </c>
      <c r="C8" s="30"/>
      <c r="D8" s="46"/>
      <c r="E8" s="46"/>
      <c r="F8" s="46"/>
      <c r="G8" s="46"/>
      <c r="H8" s="46"/>
      <c r="I8" s="46"/>
      <c r="J8" s="46"/>
      <c r="K8" s="30"/>
      <c r="L8" s="29" t="s">
        <v>97</v>
      </c>
      <c r="M8" s="30"/>
      <c r="N8" s="30"/>
      <c r="O8" s="45"/>
      <c r="P8" s="45"/>
      <c r="Q8" s="45"/>
      <c r="R8" s="45"/>
      <c r="S8" s="45"/>
      <c r="T8" s="45"/>
      <c r="U8" s="45"/>
      <c r="V8" s="45"/>
      <c r="W8" s="3"/>
    </row>
    <row r="9" spans="1:23" ht="15.75" x14ac:dyDescent="0.25">
      <c r="A9" s="3"/>
      <c r="B9" s="30"/>
      <c r="C9" s="30"/>
      <c r="D9" s="30"/>
      <c r="E9" s="30"/>
      <c r="F9" s="30"/>
      <c r="G9" s="30"/>
      <c r="H9" s="30"/>
      <c r="I9" s="30"/>
      <c r="J9" s="30"/>
      <c r="K9" s="30"/>
      <c r="L9" s="30"/>
      <c r="M9" s="30"/>
      <c r="N9" s="30"/>
      <c r="O9" s="30"/>
      <c r="P9" s="30"/>
      <c r="Q9" s="30"/>
      <c r="R9" s="30"/>
      <c r="S9" s="30"/>
      <c r="T9" s="30"/>
      <c r="U9" s="30"/>
      <c r="V9" s="3"/>
      <c r="W9" s="3"/>
    </row>
    <row r="10" spans="1:23" ht="48" customHeight="1" x14ac:dyDescent="0.25">
      <c r="A10" s="3"/>
      <c r="B10" s="29" t="s">
        <v>113</v>
      </c>
      <c r="C10" s="30"/>
      <c r="D10" s="45"/>
      <c r="E10" s="45"/>
      <c r="F10" s="45"/>
      <c r="G10" s="45"/>
      <c r="H10" s="45"/>
      <c r="I10" s="45"/>
      <c r="J10" s="45"/>
      <c r="K10" s="45"/>
      <c r="L10" s="45"/>
      <c r="M10" s="45"/>
      <c r="N10" s="45"/>
      <c r="O10" s="45"/>
      <c r="P10" s="45"/>
      <c r="Q10" s="45"/>
      <c r="R10" s="45"/>
      <c r="S10" s="45"/>
      <c r="T10" s="45"/>
      <c r="U10" s="45"/>
      <c r="V10" s="45"/>
      <c r="W10" s="3"/>
    </row>
    <row r="11" spans="1:23" ht="15.75" x14ac:dyDescent="0.25">
      <c r="A11" s="3"/>
      <c r="B11" s="30"/>
      <c r="C11" s="30"/>
      <c r="D11" s="30"/>
      <c r="E11" s="30"/>
      <c r="F11" s="30"/>
      <c r="G11" s="30"/>
      <c r="H11" s="30"/>
      <c r="I11" s="30"/>
      <c r="J11" s="30"/>
      <c r="K11" s="30"/>
      <c r="L11" s="30"/>
      <c r="M11" s="30"/>
      <c r="N11" s="30"/>
      <c r="O11" s="30"/>
      <c r="P11" s="30"/>
      <c r="Q11" s="30"/>
      <c r="R11" s="30"/>
      <c r="S11" s="30"/>
      <c r="T11" s="30"/>
      <c r="U11" s="30"/>
      <c r="V11" s="3"/>
      <c r="W11" s="3"/>
    </row>
    <row r="12" spans="1:23" ht="34.15" customHeight="1" x14ac:dyDescent="0.25">
      <c r="A12" s="3"/>
      <c r="B12" s="54" t="s">
        <v>14</v>
      </c>
      <c r="C12" s="54"/>
      <c r="D12" s="54"/>
      <c r="E12" s="54"/>
      <c r="F12" s="54"/>
      <c r="G12" s="54"/>
      <c r="H12" s="54"/>
      <c r="I12" s="54"/>
      <c r="J12" s="54"/>
      <c r="K12" s="54"/>
      <c r="L12" s="54"/>
      <c r="M12" s="54"/>
      <c r="N12" s="54"/>
      <c r="O12" s="54"/>
      <c r="P12" s="54"/>
      <c r="Q12" s="54"/>
      <c r="R12" s="54"/>
      <c r="S12" s="54"/>
      <c r="T12" s="54"/>
      <c r="U12" s="54"/>
      <c r="V12" s="54"/>
      <c r="W12" s="3"/>
    </row>
    <row r="13" spans="1:23" ht="10.5" customHeight="1" x14ac:dyDescent="0.25">
      <c r="A13" s="3"/>
      <c r="B13" s="30"/>
      <c r="C13" s="30"/>
      <c r="D13" s="30"/>
      <c r="E13" s="30"/>
      <c r="F13" s="30"/>
      <c r="G13" s="30"/>
      <c r="H13" s="30"/>
      <c r="I13" s="30"/>
      <c r="J13" s="30"/>
      <c r="K13" s="30"/>
      <c r="L13" s="30"/>
      <c r="M13" s="30"/>
      <c r="N13" s="30"/>
      <c r="O13" s="30"/>
      <c r="P13" s="30"/>
      <c r="Q13" s="30"/>
      <c r="R13" s="30"/>
      <c r="S13" s="30"/>
      <c r="T13" s="30"/>
      <c r="U13" s="30"/>
      <c r="V13" s="3"/>
      <c r="W13" s="3"/>
    </row>
    <row r="14" spans="1:23" ht="91.5" customHeight="1" x14ac:dyDescent="0.25">
      <c r="A14" s="3"/>
      <c r="B14" s="54" t="s">
        <v>114</v>
      </c>
      <c r="C14" s="54"/>
      <c r="D14" s="54"/>
      <c r="E14" s="54"/>
      <c r="F14" s="54"/>
      <c r="G14" s="54"/>
      <c r="H14" s="54"/>
      <c r="I14" s="54"/>
      <c r="J14" s="54"/>
      <c r="K14" s="54"/>
      <c r="L14" s="54"/>
      <c r="M14" s="54"/>
      <c r="N14" s="54"/>
      <c r="O14" s="54"/>
      <c r="P14" s="54"/>
      <c r="Q14" s="54"/>
      <c r="R14" s="54"/>
      <c r="S14" s="54"/>
      <c r="T14" s="54"/>
      <c r="U14" s="54"/>
      <c r="V14" s="54"/>
      <c r="W14" s="3"/>
    </row>
    <row r="15" spans="1:23" ht="18" customHeight="1" x14ac:dyDescent="0.25">
      <c r="A15" s="3"/>
      <c r="B15" s="30"/>
      <c r="C15" s="30"/>
      <c r="D15" s="30"/>
      <c r="E15" s="30"/>
      <c r="F15" s="30"/>
      <c r="G15" s="30"/>
      <c r="H15" s="30"/>
      <c r="I15" s="30"/>
      <c r="J15" s="30"/>
      <c r="K15" s="30"/>
      <c r="L15" s="30"/>
      <c r="M15" s="30"/>
      <c r="N15" s="30"/>
      <c r="O15" s="30"/>
      <c r="P15" s="30"/>
      <c r="Q15" s="30"/>
      <c r="R15" s="30"/>
      <c r="S15" s="30"/>
      <c r="T15" s="30"/>
      <c r="U15" s="30"/>
      <c r="V15" s="3"/>
      <c r="W15" s="3"/>
    </row>
    <row r="16" spans="1:23" ht="43.15" customHeight="1" x14ac:dyDescent="0.25">
      <c r="A16" s="3"/>
      <c r="B16" s="32" t="s">
        <v>13</v>
      </c>
      <c r="C16" s="32"/>
      <c r="D16" s="45" t="s">
        <v>2</v>
      </c>
      <c r="E16" s="45"/>
      <c r="F16" s="45"/>
      <c r="G16" s="45"/>
      <c r="H16" s="45"/>
      <c r="I16" s="45"/>
      <c r="J16" s="45"/>
      <c r="K16" s="45"/>
      <c r="L16" s="45"/>
      <c r="M16" s="45"/>
      <c r="N16" s="45"/>
      <c r="O16" s="45"/>
      <c r="P16" s="45"/>
      <c r="Q16" s="45"/>
      <c r="R16" s="45"/>
      <c r="S16" s="45"/>
      <c r="T16" s="45"/>
      <c r="U16" s="45"/>
      <c r="V16" s="45"/>
      <c r="W16" s="3"/>
    </row>
    <row r="17" spans="1:35" ht="6.6" customHeight="1" x14ac:dyDescent="0.25">
      <c r="A17" s="3"/>
      <c r="B17" s="4"/>
      <c r="C17" s="4"/>
      <c r="D17" s="4"/>
      <c r="E17" s="4"/>
      <c r="F17" s="4"/>
      <c r="G17" s="4"/>
      <c r="H17" s="4"/>
      <c r="I17" s="3"/>
      <c r="J17" s="4"/>
      <c r="K17" s="3"/>
      <c r="L17" s="4"/>
      <c r="M17" s="3"/>
      <c r="N17" s="3"/>
      <c r="O17" s="3"/>
      <c r="P17" s="3"/>
      <c r="Q17" s="4"/>
      <c r="R17" s="4"/>
      <c r="S17" s="4"/>
      <c r="T17" s="3"/>
      <c r="U17" s="4"/>
      <c r="V17" s="4"/>
      <c r="W17" s="3"/>
    </row>
    <row r="18" spans="1:35" ht="5.45" customHeight="1" x14ac:dyDescent="0.25">
      <c r="A18" s="3"/>
      <c r="B18" s="3"/>
      <c r="C18" s="3"/>
      <c r="D18" s="3"/>
      <c r="E18" s="3"/>
      <c r="F18" s="3"/>
      <c r="G18" s="3"/>
      <c r="H18" s="3"/>
      <c r="I18" s="3"/>
      <c r="J18" s="3"/>
      <c r="K18" s="3"/>
      <c r="L18" s="3"/>
      <c r="M18" s="3"/>
      <c r="N18" s="18"/>
      <c r="O18" s="18"/>
      <c r="P18" s="18"/>
      <c r="Q18" s="18"/>
      <c r="R18" s="18"/>
      <c r="S18" s="18"/>
      <c r="T18" s="18"/>
      <c r="U18" s="18"/>
      <c r="V18" s="22"/>
      <c r="W18" s="3"/>
    </row>
    <row r="19" spans="1:35" ht="18.600000000000001" customHeight="1" x14ac:dyDescent="0.25">
      <c r="A19" s="3"/>
      <c r="B19" s="52" t="s">
        <v>15</v>
      </c>
      <c r="C19" s="53"/>
      <c r="D19" s="53"/>
      <c r="E19" s="53"/>
      <c r="F19" s="53"/>
      <c r="G19" s="53"/>
      <c r="H19" s="53"/>
      <c r="I19" s="53"/>
      <c r="J19" s="53"/>
      <c r="K19" s="53"/>
      <c r="L19" s="53"/>
      <c r="M19" s="3"/>
      <c r="N19" s="18"/>
      <c r="O19" s="51" t="s">
        <v>16</v>
      </c>
      <c r="P19" s="51"/>
      <c r="Q19" s="51"/>
      <c r="R19" s="51"/>
      <c r="S19" s="51"/>
      <c r="T19" s="51"/>
      <c r="U19" s="51"/>
      <c r="V19" s="19"/>
      <c r="W19" s="3"/>
    </row>
    <row r="20" spans="1:35" s="2" customFormat="1" ht="61.5" customHeight="1" x14ac:dyDescent="0.25">
      <c r="A20" s="5"/>
      <c r="B20" s="7" t="s">
        <v>107</v>
      </c>
      <c r="C20" s="48" t="s">
        <v>108</v>
      </c>
      <c r="D20" s="48"/>
      <c r="E20" s="7"/>
      <c r="F20" s="33" t="s">
        <v>105</v>
      </c>
      <c r="G20" s="34"/>
      <c r="H20" s="35" t="s">
        <v>99</v>
      </c>
      <c r="I20" s="6"/>
      <c r="J20" s="48" t="s">
        <v>1</v>
      </c>
      <c r="K20" s="6"/>
      <c r="L20" s="48" t="s">
        <v>6</v>
      </c>
      <c r="M20" s="6"/>
      <c r="N20" s="21"/>
      <c r="O20" s="50" t="s">
        <v>110</v>
      </c>
      <c r="P20" s="21"/>
      <c r="Q20" s="50" t="s">
        <v>7</v>
      </c>
      <c r="R20" s="20"/>
      <c r="S20" s="20" t="s">
        <v>111</v>
      </c>
      <c r="T20" s="36"/>
      <c r="U20" s="50" t="s">
        <v>109</v>
      </c>
      <c r="V20" s="20"/>
      <c r="W20" s="5"/>
      <c r="AG20" s="1"/>
      <c r="AH20" s="1"/>
      <c r="AI20" s="1"/>
    </row>
    <row r="21" spans="1:35" s="2" customFormat="1" ht="9.6" customHeight="1" x14ac:dyDescent="0.25">
      <c r="A21" s="5"/>
      <c r="B21" s="5"/>
      <c r="C21" s="5"/>
      <c r="D21" s="5"/>
      <c r="E21" s="5"/>
      <c r="F21" s="7"/>
      <c r="G21" s="34"/>
      <c r="H21" s="7"/>
      <c r="I21" s="6"/>
      <c r="J21" s="48"/>
      <c r="K21" s="6"/>
      <c r="L21" s="48"/>
      <c r="M21" s="6"/>
      <c r="N21" s="21"/>
      <c r="O21" s="50"/>
      <c r="P21" s="21"/>
      <c r="Q21" s="50"/>
      <c r="R21" s="20"/>
      <c r="S21" s="20"/>
      <c r="T21" s="36"/>
      <c r="U21" s="50"/>
      <c r="V21" s="20"/>
      <c r="W21" s="5"/>
      <c r="AG21" s="1"/>
      <c r="AH21" s="1"/>
      <c r="AI21" s="1"/>
    </row>
    <row r="22" spans="1:35" ht="31.9" customHeight="1" x14ac:dyDescent="0.25">
      <c r="A22" s="3"/>
      <c r="B22" s="39" t="s">
        <v>101</v>
      </c>
      <c r="C22" s="47"/>
      <c r="D22" s="47"/>
      <c r="E22" s="29"/>
      <c r="F22" s="37"/>
      <c r="G22" s="34"/>
      <c r="H22" s="37"/>
      <c r="I22" s="3"/>
      <c r="J22" s="40"/>
      <c r="K22" s="9"/>
      <c r="L22" s="41"/>
      <c r="M22" s="9"/>
      <c r="N22" s="22"/>
      <c r="O22" s="42">
        <v>2</v>
      </c>
      <c r="P22" s="22"/>
      <c r="Q22" s="43"/>
      <c r="R22" s="25"/>
      <c r="S22" s="44">
        <v>200</v>
      </c>
      <c r="T22" s="18"/>
      <c r="U22" s="23" t="str">
        <f>IFERROR((1000*Y22*(AA22*AA22))/(AC22*(AB22*AB22)*Z22),"")</f>
        <v/>
      </c>
      <c r="V22" s="26"/>
      <c r="W22" s="3"/>
      <c r="Y22" s="12">
        <v>20</v>
      </c>
      <c r="Z22" s="38">
        <f>S22</f>
        <v>200</v>
      </c>
      <c r="AA22" s="12">
        <v>22</v>
      </c>
      <c r="AB22" s="12">
        <v>100</v>
      </c>
      <c r="AC22" s="12">
        <f>AD22*AE22</f>
        <v>0</v>
      </c>
      <c r="AD22" s="17">
        <f>O22</f>
        <v>2</v>
      </c>
      <c r="AE22" s="13">
        <f>Q22</f>
        <v>0</v>
      </c>
    </row>
    <row r="23" spans="1:35" ht="15.75" x14ac:dyDescent="0.25">
      <c r="A23" s="3"/>
      <c r="B23" s="34"/>
      <c r="C23" s="7"/>
      <c r="D23" s="3"/>
      <c r="E23" s="29"/>
      <c r="F23" s="3"/>
      <c r="G23" s="9"/>
      <c r="H23" s="3"/>
      <c r="I23" s="3"/>
      <c r="J23" s="11"/>
      <c r="K23" s="9"/>
      <c r="L23" s="10"/>
      <c r="M23" s="10"/>
      <c r="N23" s="25"/>
      <c r="O23" s="24"/>
      <c r="P23" s="25"/>
      <c r="Q23" s="25"/>
      <c r="R23" s="25"/>
      <c r="S23" s="25"/>
      <c r="T23" s="25"/>
      <c r="U23" s="25"/>
      <c r="V23" s="25"/>
      <c r="W23" s="3"/>
      <c r="Y23" s="12"/>
      <c r="Z23" s="12"/>
      <c r="AA23" s="12"/>
      <c r="AB23" s="12"/>
      <c r="AC23" s="12"/>
      <c r="AD23" s="14"/>
      <c r="AE23" s="12"/>
    </row>
    <row r="24" spans="1:35" ht="31.9" customHeight="1" x14ac:dyDescent="0.25">
      <c r="A24" s="3"/>
      <c r="B24" s="39" t="s">
        <v>102</v>
      </c>
      <c r="C24" s="47"/>
      <c r="D24" s="47"/>
      <c r="E24" s="29"/>
      <c r="F24" s="37"/>
      <c r="G24" s="9"/>
      <c r="H24" s="37"/>
      <c r="I24" s="3"/>
      <c r="J24" s="40"/>
      <c r="K24" s="9"/>
      <c r="L24" s="41"/>
      <c r="M24" s="9"/>
      <c r="N24" s="22"/>
      <c r="O24" s="42">
        <v>2</v>
      </c>
      <c r="P24" s="22"/>
      <c r="Q24" s="43"/>
      <c r="R24" s="25"/>
      <c r="S24" s="44">
        <v>200</v>
      </c>
      <c r="T24" s="18"/>
      <c r="U24" s="23" t="str">
        <f>IFERROR((1000*Y24*(AA24*AA24))/(AC24*(AB24*AB24)*Z24),"")</f>
        <v/>
      </c>
      <c r="V24" s="26"/>
      <c r="W24" s="3"/>
      <c r="Y24" s="12">
        <v>20</v>
      </c>
      <c r="Z24" s="38">
        <f>S24</f>
        <v>200</v>
      </c>
      <c r="AA24" s="12">
        <v>22</v>
      </c>
      <c r="AB24" s="12">
        <v>100</v>
      </c>
      <c r="AC24" s="12">
        <f t="shared" ref="AC24" si="0">AD24*AE24</f>
        <v>0</v>
      </c>
      <c r="AD24" s="17">
        <f>O24</f>
        <v>2</v>
      </c>
      <c r="AE24" s="13">
        <f>Q24</f>
        <v>0</v>
      </c>
    </row>
    <row r="25" spans="1:35" ht="15.75" x14ac:dyDescent="0.25">
      <c r="A25" s="3"/>
      <c r="B25" s="34"/>
      <c r="C25" s="7"/>
      <c r="D25" s="3"/>
      <c r="E25" s="29"/>
      <c r="F25" s="3"/>
      <c r="G25" s="9"/>
      <c r="H25" s="3"/>
      <c r="I25" s="3"/>
      <c r="J25" s="11"/>
      <c r="K25" s="9"/>
      <c r="L25" s="10"/>
      <c r="M25" s="10"/>
      <c r="N25" s="25"/>
      <c r="O25" s="24"/>
      <c r="P25" s="25"/>
      <c r="Q25" s="25"/>
      <c r="R25" s="25"/>
      <c r="S25" s="25"/>
      <c r="T25" s="25"/>
      <c r="U25" s="25"/>
      <c r="V25" s="25"/>
      <c r="W25" s="3"/>
      <c r="Y25" s="12"/>
      <c r="Z25" s="12"/>
      <c r="AA25" s="12"/>
      <c r="AB25" s="12"/>
      <c r="AC25" s="12"/>
      <c r="AD25" s="14"/>
      <c r="AE25" s="12"/>
    </row>
    <row r="26" spans="1:35" ht="30" customHeight="1" x14ac:dyDescent="0.25">
      <c r="A26" s="3"/>
      <c r="B26" s="39" t="s">
        <v>103</v>
      </c>
      <c r="C26" s="47"/>
      <c r="D26" s="47"/>
      <c r="E26" s="29"/>
      <c r="F26" s="37"/>
      <c r="G26" s="9"/>
      <c r="H26" s="37"/>
      <c r="I26" s="3"/>
      <c r="J26" s="40"/>
      <c r="K26" s="9"/>
      <c r="L26" s="41"/>
      <c r="M26" s="9"/>
      <c r="N26" s="22"/>
      <c r="O26" s="42">
        <v>2</v>
      </c>
      <c r="P26" s="22"/>
      <c r="Q26" s="43"/>
      <c r="R26" s="25"/>
      <c r="S26" s="44">
        <v>200</v>
      </c>
      <c r="T26" s="18"/>
      <c r="U26" s="23" t="str">
        <f>IFERROR((1000*Y26*(AA26*AA26))/(AC26*(AB26*AB26)*Z26),"")</f>
        <v/>
      </c>
      <c r="V26" s="26"/>
      <c r="W26" s="3"/>
      <c r="Y26" s="12">
        <v>20</v>
      </c>
      <c r="Z26" s="38">
        <f>S26</f>
        <v>200</v>
      </c>
      <c r="AA26" s="12">
        <v>22</v>
      </c>
      <c r="AB26" s="12">
        <v>100</v>
      </c>
      <c r="AC26" s="12">
        <f t="shared" ref="AC26" si="1">AD26*AE26</f>
        <v>0</v>
      </c>
      <c r="AD26" s="17">
        <f>O26</f>
        <v>2</v>
      </c>
      <c r="AE26" s="13">
        <f>Q26</f>
        <v>0</v>
      </c>
    </row>
    <row r="27" spans="1:35" ht="15.75" x14ac:dyDescent="0.25">
      <c r="A27" s="3"/>
      <c r="B27" s="34"/>
      <c r="C27" s="7"/>
      <c r="D27" s="3"/>
      <c r="E27" s="29"/>
      <c r="F27" s="3"/>
      <c r="G27" s="9"/>
      <c r="H27" s="3"/>
      <c r="I27" s="3"/>
      <c r="J27" s="11"/>
      <c r="K27" s="9"/>
      <c r="L27" s="10"/>
      <c r="M27" s="10"/>
      <c r="N27" s="25"/>
      <c r="O27" s="24"/>
      <c r="P27" s="25"/>
      <c r="Q27" s="25"/>
      <c r="R27" s="25"/>
      <c r="S27" s="25"/>
      <c r="T27" s="25"/>
      <c r="U27" s="25"/>
      <c r="V27" s="25"/>
      <c r="W27" s="3"/>
      <c r="Y27" s="12"/>
      <c r="Z27" s="12"/>
      <c r="AA27" s="12"/>
      <c r="AB27" s="12"/>
      <c r="AC27" s="12"/>
      <c r="AD27" s="14"/>
      <c r="AE27" s="12"/>
    </row>
    <row r="28" spans="1:35" ht="28.9" customHeight="1" x14ac:dyDescent="0.25">
      <c r="A28" s="3"/>
      <c r="B28" s="39" t="s">
        <v>104</v>
      </c>
      <c r="C28" s="47"/>
      <c r="D28" s="47"/>
      <c r="E28" s="29"/>
      <c r="F28" s="37"/>
      <c r="G28" s="9"/>
      <c r="H28" s="37"/>
      <c r="I28" s="3"/>
      <c r="J28" s="40"/>
      <c r="K28" s="9"/>
      <c r="L28" s="41"/>
      <c r="M28" s="9"/>
      <c r="N28" s="22"/>
      <c r="O28" s="42">
        <v>2</v>
      </c>
      <c r="P28" s="22"/>
      <c r="Q28" s="43"/>
      <c r="R28" s="25"/>
      <c r="S28" s="44">
        <v>200</v>
      </c>
      <c r="T28" s="18"/>
      <c r="U28" s="23" t="str">
        <f>IFERROR((1000*Y28*(AA28*AA28))/(AC28*(AB28*AB28)*Z28),"")</f>
        <v/>
      </c>
      <c r="V28" s="26"/>
      <c r="W28" s="3"/>
      <c r="Y28" s="12">
        <v>20</v>
      </c>
      <c r="Z28" s="38">
        <f>S28</f>
        <v>200</v>
      </c>
      <c r="AA28" s="12">
        <v>22</v>
      </c>
      <c r="AB28" s="12">
        <v>100</v>
      </c>
      <c r="AC28" s="12">
        <f t="shared" ref="AC28" si="2">AD28*AE28</f>
        <v>0</v>
      </c>
      <c r="AD28" s="17">
        <f>O28</f>
        <v>2</v>
      </c>
      <c r="AE28" s="13">
        <f t="shared" ref="AE28" si="3">Q28</f>
        <v>0</v>
      </c>
    </row>
    <row r="29" spans="1:35" ht="15.75" x14ac:dyDescent="0.25">
      <c r="A29" s="3"/>
      <c r="B29" s="3"/>
      <c r="C29" s="3"/>
      <c r="D29" s="3"/>
      <c r="E29" s="29"/>
      <c r="F29" s="3"/>
      <c r="G29" s="9"/>
      <c r="H29" s="3"/>
      <c r="I29" s="3"/>
      <c r="J29" s="3"/>
      <c r="K29" s="3"/>
      <c r="L29" s="3"/>
      <c r="M29" s="3"/>
      <c r="N29" s="18"/>
      <c r="O29" s="18"/>
      <c r="P29" s="18"/>
      <c r="Q29" s="18"/>
      <c r="R29" s="18"/>
      <c r="S29" s="18"/>
      <c r="T29" s="18"/>
      <c r="U29" s="18"/>
      <c r="V29" s="18"/>
      <c r="W29" s="3"/>
    </row>
    <row r="30" spans="1:35" ht="25.5" customHeight="1" x14ac:dyDescent="0.25">
      <c r="A30" s="3"/>
      <c r="B30" s="3"/>
      <c r="C30" s="3"/>
      <c r="D30" s="3"/>
      <c r="E30" s="29"/>
      <c r="F30" s="3"/>
      <c r="G30" s="9"/>
      <c r="H30" s="3"/>
      <c r="I30" s="3"/>
      <c r="J30" s="15" t="s">
        <v>8</v>
      </c>
      <c r="K30" s="3"/>
      <c r="L30" s="16">
        <f>SUM(L22:L29)</f>
        <v>0</v>
      </c>
      <c r="M30" s="3"/>
      <c r="N30" s="3"/>
      <c r="O30" s="3"/>
      <c r="P30" s="3"/>
      <c r="Q30" s="3"/>
      <c r="R30" s="3"/>
      <c r="S30" s="3"/>
      <c r="T30" s="3"/>
      <c r="U30" s="3"/>
      <c r="V30" s="3"/>
      <c r="W30" s="3"/>
    </row>
    <row r="31" spans="1:35" ht="15.75" x14ac:dyDescent="0.25">
      <c r="A31" s="3"/>
      <c r="B31" s="3"/>
      <c r="C31" s="3"/>
      <c r="D31" s="3"/>
      <c r="E31" s="29"/>
      <c r="F31" s="3"/>
      <c r="G31" s="3"/>
      <c r="H31" s="3"/>
      <c r="I31" s="3"/>
      <c r="J31" s="3"/>
      <c r="K31" s="3"/>
      <c r="L31" s="3"/>
      <c r="M31" s="3"/>
      <c r="N31" s="3"/>
      <c r="O31" s="3"/>
      <c r="P31" s="3"/>
      <c r="Q31" s="3"/>
      <c r="R31" s="3"/>
      <c r="S31" s="3"/>
      <c r="T31" s="3"/>
      <c r="U31" s="3"/>
      <c r="V31" s="3"/>
      <c r="W31" s="3"/>
    </row>
    <row r="32" spans="1:35" ht="15.75" hidden="1" x14ac:dyDescent="0.25">
      <c r="A32" s="3"/>
      <c r="B32" s="3"/>
      <c r="C32" s="3"/>
      <c r="D32" s="3"/>
      <c r="E32" s="29"/>
      <c r="F32" s="3"/>
      <c r="G32" s="3"/>
      <c r="H32" s="3"/>
      <c r="I32" s="3"/>
      <c r="J32" s="3"/>
      <c r="K32" s="3"/>
      <c r="L32" s="3"/>
      <c r="M32" s="3"/>
      <c r="N32" s="3"/>
      <c r="O32" s="3"/>
      <c r="P32" s="3"/>
      <c r="Q32" s="3"/>
      <c r="R32" s="3"/>
      <c r="S32" s="3"/>
      <c r="T32" s="3"/>
      <c r="U32" s="3"/>
      <c r="V32" s="3"/>
      <c r="W32" s="3"/>
    </row>
    <row r="33" spans="1:23" ht="15.75" hidden="1" x14ac:dyDescent="0.25">
      <c r="A33" s="3"/>
      <c r="B33" s="3"/>
      <c r="C33" s="3"/>
      <c r="D33" s="3"/>
      <c r="E33" s="29"/>
      <c r="F33" s="3"/>
      <c r="G33" s="3"/>
      <c r="H33" s="3"/>
      <c r="I33" s="3"/>
      <c r="J33" s="3"/>
      <c r="K33" s="3"/>
      <c r="L33" s="3"/>
      <c r="M33" s="3"/>
      <c r="N33" s="3"/>
      <c r="O33" s="3"/>
      <c r="P33" s="3"/>
      <c r="Q33" s="3"/>
      <c r="R33" s="3"/>
      <c r="S33" s="3"/>
      <c r="T33" s="3"/>
      <c r="U33" s="3"/>
      <c r="V33" s="3"/>
      <c r="W33" s="3"/>
    </row>
    <row r="34" spans="1:23" ht="15.75" hidden="1" x14ac:dyDescent="0.25">
      <c r="A34" s="3"/>
      <c r="B34" s="3"/>
      <c r="C34" s="3"/>
      <c r="D34" s="3"/>
      <c r="E34" s="29"/>
      <c r="F34" s="3"/>
      <c r="G34" s="3"/>
      <c r="H34" s="3"/>
      <c r="I34" s="3"/>
      <c r="J34" s="3"/>
      <c r="K34" s="3"/>
      <c r="L34" s="3"/>
      <c r="M34" s="3"/>
      <c r="N34" s="3"/>
      <c r="O34" s="3"/>
      <c r="P34" s="3"/>
      <c r="Q34" s="3"/>
      <c r="R34" s="3"/>
      <c r="S34" s="3"/>
      <c r="T34" s="3"/>
      <c r="U34" s="3"/>
      <c r="V34" s="3"/>
      <c r="W34" s="3"/>
    </row>
    <row r="35" spans="1:23" ht="15.75" hidden="1" x14ac:dyDescent="0.25">
      <c r="A35" s="3"/>
      <c r="B35" s="3"/>
      <c r="C35" s="3"/>
      <c r="D35" s="3"/>
      <c r="E35" s="29"/>
      <c r="F35" s="3"/>
      <c r="G35" s="3"/>
      <c r="H35" s="3"/>
      <c r="I35" s="3"/>
      <c r="J35" s="3"/>
      <c r="K35" s="3"/>
      <c r="L35" s="3"/>
      <c r="M35" s="3"/>
      <c r="N35" s="3"/>
      <c r="O35" s="3"/>
      <c r="P35" s="3"/>
      <c r="Q35" s="3"/>
      <c r="R35" s="3"/>
      <c r="S35" s="3"/>
      <c r="T35" s="3"/>
      <c r="U35" s="3"/>
      <c r="V35" s="3"/>
      <c r="W35" s="3"/>
    </row>
  </sheetData>
  <sheetProtection algorithmName="SHA-512" hashValue="N0RjOmpeaGgkd5fpZCL0A7tEr1Vr9pKcx5sGs9sKubEr8HS3oAXgQHqeHt9s+jew6jfEthpfxQMqH5tf6i9DzQ==" saltValue="+6+/xWPCDvsA8jiWA9oMcg==" spinCount="100000" sheet="1" objects="1" scenarios="1"/>
  <mergeCells count="23">
    <mergeCell ref="O4:V4"/>
    <mergeCell ref="B2:U2"/>
    <mergeCell ref="J20:J21"/>
    <mergeCell ref="L20:L21"/>
    <mergeCell ref="Q20:Q21"/>
    <mergeCell ref="U20:U21"/>
    <mergeCell ref="D4:J4"/>
    <mergeCell ref="D8:J8"/>
    <mergeCell ref="O20:O21"/>
    <mergeCell ref="O19:U19"/>
    <mergeCell ref="B19:L19"/>
    <mergeCell ref="O8:V8"/>
    <mergeCell ref="D10:V10"/>
    <mergeCell ref="B12:V12"/>
    <mergeCell ref="B14:V14"/>
    <mergeCell ref="D16:V16"/>
    <mergeCell ref="O6:V6"/>
    <mergeCell ref="D6:J6"/>
    <mergeCell ref="C24:D24"/>
    <mergeCell ref="C26:D26"/>
    <mergeCell ref="C28:D28"/>
    <mergeCell ref="C20:D20"/>
    <mergeCell ref="C22:D22"/>
  </mergeCells>
  <conditionalFormatting sqref="C22">
    <cfRule type="cellIs" dxfId="11" priority="19" operator="equal">
      <formula>"YES"</formula>
    </cfRule>
  </conditionalFormatting>
  <conditionalFormatting sqref="C24">
    <cfRule type="cellIs" dxfId="10" priority="11" operator="equal">
      <formula>"YES"</formula>
    </cfRule>
  </conditionalFormatting>
  <conditionalFormatting sqref="C26">
    <cfRule type="cellIs" dxfId="9" priority="10" operator="equal">
      <formula>"YES"</formula>
    </cfRule>
  </conditionalFormatting>
  <conditionalFormatting sqref="C28">
    <cfRule type="cellIs" dxfId="8" priority="9" operator="equal">
      <formula>"YES"</formula>
    </cfRule>
  </conditionalFormatting>
  <conditionalFormatting sqref="F22">
    <cfRule type="cellIs" dxfId="7" priority="8" operator="equal">
      <formula>"YES"</formula>
    </cfRule>
  </conditionalFormatting>
  <conditionalFormatting sqref="F24">
    <cfRule type="cellIs" dxfId="6" priority="6" operator="equal">
      <formula>"YES"</formula>
    </cfRule>
  </conditionalFormatting>
  <conditionalFormatting sqref="F26">
    <cfRule type="cellIs" dxfId="5" priority="5" operator="equal">
      <formula>"YES"</formula>
    </cfRule>
  </conditionalFormatting>
  <conditionalFormatting sqref="F28">
    <cfRule type="cellIs" dxfId="4" priority="4" operator="equal">
      <formula>"YES"</formula>
    </cfRule>
  </conditionalFormatting>
  <conditionalFormatting sqref="H22">
    <cfRule type="cellIs" dxfId="3" priority="7" operator="equal">
      <formula>"YES"</formula>
    </cfRule>
  </conditionalFormatting>
  <conditionalFormatting sqref="H24">
    <cfRule type="cellIs" dxfId="2" priority="3" operator="equal">
      <formula>"YES"</formula>
    </cfRule>
  </conditionalFormatting>
  <conditionalFormatting sqref="H26">
    <cfRule type="cellIs" dxfId="1" priority="2" operator="equal">
      <formula>"YES"</formula>
    </cfRule>
  </conditionalFormatting>
  <conditionalFormatting sqref="H28">
    <cfRule type="cellIs" dxfId="0" priority="1" operator="equal">
      <formula>"YES"</formula>
    </cfRule>
  </conditionalFormatting>
  <pageMargins left="0.7" right="0.7" top="0.75" bottom="0.75" header="0.3" footer="0.3"/>
  <pageSetup paperSize="9" orientation="portrait" horizontalDpi="360" verticalDpi="36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BAA955F-BED2-4C42-B453-60E40F766CB4}">
          <x14:formula1>
            <xm:f>Sheet2!$B$2:$B$5</xm:f>
          </x14:formula1>
          <xm:sqref>D16</xm:sqref>
        </x14:dataValidation>
        <x14:dataValidation type="list" allowBlank="1" showInputMessage="1" showErrorMessage="1" xr:uid="{091FC3EF-3F63-461B-9072-5E418DBAB643}">
          <x14:formula1>
            <xm:f>Sheet2!$C$2:$C$39</xm:f>
          </x14:formula1>
          <xm:sqref>C22 C24 C26 C28</xm:sqref>
        </x14:dataValidation>
        <x14:dataValidation type="list" allowBlank="1" showInputMessage="1" showErrorMessage="1" xr:uid="{44471815-21F7-476C-A8B8-E980E53AEAB6}">
          <x14:formula1>
            <xm:f>Sheet2!$D$2:$D$31</xm:f>
          </x14:formula1>
          <xm:sqref>F22 F24 F26 F28</xm:sqref>
        </x14:dataValidation>
        <x14:dataValidation type="list" allowBlank="1" showInputMessage="1" showErrorMessage="1" xr:uid="{C7DFB3CF-B89D-4BB8-A8E9-F8959210F4BC}">
          <x14:formula1>
            <xm:f>Sheet2!$E$2:$E$15</xm:f>
          </x14:formula1>
          <xm:sqref>H22 H24 H26 H28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AF38-D1C8-4C7C-9CA7-A6C8930272F3}">
  <dimension ref="A1:E39"/>
  <sheetViews>
    <sheetView workbookViewId="0">
      <selection activeCell="E15" sqref="E15"/>
    </sheetView>
  </sheetViews>
  <sheetFormatPr defaultRowHeight="15" x14ac:dyDescent="0.25"/>
  <cols>
    <col min="2" max="2" width="107.140625" customWidth="1"/>
    <col min="3" max="3" width="24" bestFit="1" customWidth="1"/>
    <col min="4" max="4" width="25.7109375" bestFit="1" customWidth="1"/>
    <col min="5" max="5" width="18.42578125" bestFit="1" customWidth="1"/>
  </cols>
  <sheetData>
    <row r="1" spans="1:5" x14ac:dyDescent="0.25">
      <c r="A1" t="s">
        <v>9</v>
      </c>
      <c r="B1" t="s">
        <v>12</v>
      </c>
      <c r="C1" t="s">
        <v>17</v>
      </c>
      <c r="D1" t="s">
        <v>18</v>
      </c>
      <c r="E1" t="s">
        <v>19</v>
      </c>
    </row>
    <row r="2" spans="1:5" x14ac:dyDescent="0.25">
      <c r="A2" t="s">
        <v>10</v>
      </c>
      <c r="B2" t="s">
        <v>2</v>
      </c>
      <c r="C2" t="s">
        <v>106</v>
      </c>
      <c r="D2" t="s">
        <v>21</v>
      </c>
      <c r="E2" t="s">
        <v>22</v>
      </c>
    </row>
    <row r="3" spans="1:5" x14ac:dyDescent="0.25">
      <c r="A3" t="s">
        <v>11</v>
      </c>
      <c r="B3" t="s">
        <v>3</v>
      </c>
      <c r="C3" t="s">
        <v>70</v>
      </c>
      <c r="D3" t="s">
        <v>24</v>
      </c>
      <c r="E3" t="s">
        <v>25</v>
      </c>
    </row>
    <row r="4" spans="1:5" x14ac:dyDescent="0.25">
      <c r="B4" t="s">
        <v>4</v>
      </c>
      <c r="C4" t="s">
        <v>56</v>
      </c>
      <c r="D4" t="s">
        <v>27</v>
      </c>
      <c r="E4" t="s">
        <v>28</v>
      </c>
    </row>
    <row r="5" spans="1:5" x14ac:dyDescent="0.25">
      <c r="B5" t="s">
        <v>5</v>
      </c>
      <c r="C5" t="s">
        <v>66</v>
      </c>
      <c r="D5" t="s">
        <v>30</v>
      </c>
      <c r="E5" t="s">
        <v>31</v>
      </c>
    </row>
    <row r="6" spans="1:5" x14ac:dyDescent="0.25">
      <c r="C6" t="s">
        <v>75</v>
      </c>
      <c r="D6" t="s">
        <v>33</v>
      </c>
      <c r="E6" t="s">
        <v>34</v>
      </c>
    </row>
    <row r="7" spans="1:5" x14ac:dyDescent="0.25">
      <c r="C7" t="s">
        <v>41</v>
      </c>
      <c r="D7" t="s">
        <v>36</v>
      </c>
      <c r="E7" t="s">
        <v>37</v>
      </c>
    </row>
    <row r="8" spans="1:5" x14ac:dyDescent="0.25">
      <c r="C8" t="s">
        <v>94</v>
      </c>
      <c r="D8" t="s">
        <v>39</v>
      </c>
      <c r="E8" t="s">
        <v>40</v>
      </c>
    </row>
    <row r="9" spans="1:5" x14ac:dyDescent="0.25">
      <c r="C9" t="s">
        <v>20</v>
      </c>
      <c r="D9" t="s">
        <v>25</v>
      </c>
      <c r="E9" t="s">
        <v>42</v>
      </c>
    </row>
    <row r="10" spans="1:5" x14ac:dyDescent="0.25">
      <c r="C10" t="s">
        <v>23</v>
      </c>
      <c r="D10" t="s">
        <v>28</v>
      </c>
      <c r="E10" t="s">
        <v>43</v>
      </c>
    </row>
    <row r="11" spans="1:5" x14ac:dyDescent="0.25">
      <c r="C11" t="s">
        <v>29</v>
      </c>
      <c r="D11" t="s">
        <v>45</v>
      </c>
      <c r="E11" t="s">
        <v>46</v>
      </c>
    </row>
    <row r="12" spans="1:5" x14ac:dyDescent="0.25">
      <c r="C12" t="s">
        <v>60</v>
      </c>
      <c r="D12" t="s">
        <v>48</v>
      </c>
      <c r="E12" t="s">
        <v>49</v>
      </c>
    </row>
    <row r="13" spans="1:5" x14ac:dyDescent="0.25">
      <c r="C13" t="s">
        <v>26</v>
      </c>
      <c r="D13" t="s">
        <v>51</v>
      </c>
      <c r="E13" t="s">
        <v>49</v>
      </c>
    </row>
    <row r="14" spans="1:5" x14ac:dyDescent="0.25">
      <c r="C14" t="s">
        <v>53</v>
      </c>
      <c r="D14" t="s">
        <v>54</v>
      </c>
      <c r="E14" t="s">
        <v>52</v>
      </c>
    </row>
    <row r="15" spans="1:5" x14ac:dyDescent="0.25">
      <c r="C15" t="s">
        <v>85</v>
      </c>
      <c r="D15" t="s">
        <v>57</v>
      </c>
      <c r="E15" t="s">
        <v>55</v>
      </c>
    </row>
    <row r="16" spans="1:5" x14ac:dyDescent="0.25">
      <c r="C16" t="s">
        <v>95</v>
      </c>
      <c r="D16" t="s">
        <v>59</v>
      </c>
    </row>
    <row r="17" spans="3:4" x14ac:dyDescent="0.25">
      <c r="C17" t="s">
        <v>73</v>
      </c>
      <c r="D17" t="s">
        <v>61</v>
      </c>
    </row>
    <row r="18" spans="3:4" x14ac:dyDescent="0.25">
      <c r="C18" t="s">
        <v>44</v>
      </c>
      <c r="D18" t="s">
        <v>63</v>
      </c>
    </row>
    <row r="19" spans="3:4" x14ac:dyDescent="0.25">
      <c r="C19" t="s">
        <v>64</v>
      </c>
      <c r="D19" t="s">
        <v>65</v>
      </c>
    </row>
    <row r="20" spans="3:4" x14ac:dyDescent="0.25">
      <c r="C20" t="s">
        <v>79</v>
      </c>
      <c r="D20" t="s">
        <v>67</v>
      </c>
    </row>
    <row r="21" spans="3:4" x14ac:dyDescent="0.25">
      <c r="C21" t="s">
        <v>77</v>
      </c>
      <c r="D21" t="s">
        <v>69</v>
      </c>
    </row>
    <row r="22" spans="3:4" x14ac:dyDescent="0.25">
      <c r="C22" t="s">
        <v>58</v>
      </c>
      <c r="D22" t="s">
        <v>42</v>
      </c>
    </row>
    <row r="23" spans="3:4" x14ac:dyDescent="0.25">
      <c r="C23" t="s">
        <v>50</v>
      </c>
      <c r="D23" t="s">
        <v>72</v>
      </c>
    </row>
    <row r="24" spans="3:4" x14ac:dyDescent="0.25">
      <c r="C24" t="s">
        <v>96</v>
      </c>
      <c r="D24" t="s">
        <v>74</v>
      </c>
    </row>
    <row r="25" spans="3:4" x14ac:dyDescent="0.25">
      <c r="C25" t="s">
        <v>81</v>
      </c>
      <c r="D25" t="s">
        <v>76</v>
      </c>
    </row>
    <row r="26" spans="3:4" x14ac:dyDescent="0.25">
      <c r="C26" t="s">
        <v>32</v>
      </c>
      <c r="D26" t="s">
        <v>78</v>
      </c>
    </row>
    <row r="27" spans="3:4" x14ac:dyDescent="0.25">
      <c r="C27" t="s">
        <v>35</v>
      </c>
      <c r="D27" t="s">
        <v>80</v>
      </c>
    </row>
    <row r="28" spans="3:4" x14ac:dyDescent="0.25">
      <c r="C28" t="s">
        <v>62</v>
      </c>
      <c r="D28" t="s">
        <v>82</v>
      </c>
    </row>
    <row r="29" spans="3:4" x14ac:dyDescent="0.25">
      <c r="C29" t="s">
        <v>89</v>
      </c>
      <c r="D29" t="s">
        <v>84</v>
      </c>
    </row>
    <row r="30" spans="3:4" x14ac:dyDescent="0.25">
      <c r="C30" t="s">
        <v>87</v>
      </c>
      <c r="D30" t="s">
        <v>86</v>
      </c>
    </row>
    <row r="31" spans="3:4" x14ac:dyDescent="0.25">
      <c r="C31" t="s">
        <v>92</v>
      </c>
      <c r="D31" t="s">
        <v>88</v>
      </c>
    </row>
    <row r="32" spans="3:4" x14ac:dyDescent="0.25">
      <c r="C32" t="s">
        <v>91</v>
      </c>
    </row>
    <row r="33" spans="3:3" x14ac:dyDescent="0.25">
      <c r="C33" t="s">
        <v>90</v>
      </c>
    </row>
    <row r="34" spans="3:3" x14ac:dyDescent="0.25">
      <c r="C34" t="s">
        <v>68</v>
      </c>
    </row>
    <row r="35" spans="3:3" x14ac:dyDescent="0.25">
      <c r="C35" t="s">
        <v>93</v>
      </c>
    </row>
    <row r="36" spans="3:3" x14ac:dyDescent="0.25">
      <c r="C36" t="s">
        <v>83</v>
      </c>
    </row>
    <row r="37" spans="3:3" x14ac:dyDescent="0.25">
      <c r="C37" t="s">
        <v>71</v>
      </c>
    </row>
    <row r="38" spans="3:3" x14ac:dyDescent="0.25">
      <c r="C38" t="s">
        <v>47</v>
      </c>
    </row>
    <row r="39" spans="3:3" x14ac:dyDescent="0.25">
      <c r="C39" t="s">
        <v>38</v>
      </c>
    </row>
  </sheetData>
  <sortState xmlns:xlrd2="http://schemas.microsoft.com/office/spreadsheetml/2017/richdata2" ref="E2:E15">
    <sortCondition ref="E2:E1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Bruce-Gardner</dc:creator>
  <cp:lastModifiedBy>Robert Southall</cp:lastModifiedBy>
  <dcterms:created xsi:type="dcterms:W3CDTF">2024-09-20T12:55:53Z</dcterms:created>
  <dcterms:modified xsi:type="dcterms:W3CDTF">2025-03-26T09:19:25Z</dcterms:modified>
</cp:coreProperties>
</file>